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er" sheetId="1" state="visible" r:id="rId3"/>
    <sheet name="How to use" sheetId="2" state="visible" r:id="rId4"/>
  </sheets>
  <definedNames>
    <definedName function="false" hidden="false" localSheetId="0" name="_xlnm.Print_Titles" vbProcedure="false">Register!$5:$7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<sst xmlns="http://schemas.openxmlformats.org/spreadsheetml/2006/main" count="56" uniqueCount="47">
  <si>
    <t xml:space="preserve">Attendance register</t>
  </si>
  <si>
    <t xml:space="preserve">Your institute name</t>
  </si>
  <si>
    <t xml:space="preserve">Teacher</t>
  </si>
  <si>
    <t xml:space="preserve">Your name</t>
  </si>
  <si>
    <t xml:space="preserve">Course</t>
  </si>
  <si>
    <t xml:space="preserve">Your course name</t>
  </si>
  <si>
    <t xml:space="preserve">Month</t>
  </si>
  <si>
    <t xml:space="preserve">Room</t>
  </si>
  <si>
    <t xml:space="preserve">Lab 2</t>
  </si>
  <si>
    <t xml:space="preserve">Period/Time</t>
  </si>
  <si>
    <t xml:space="preserve">Tue, Thu, Sat · 10:00 AM – 12:00 PM</t>
  </si>
  <si>
    <t xml:space="preserve">Minimum attendance</t>
  </si>
  <si>
    <t xml:space="preserve">Cohort</t>
  </si>
  <si>
    <t xml:space="preserve">3 Nov – 28 Nov 2026</t>
  </si>
  <si>
    <t xml:space="preserve">#</t>
  </si>
  <si>
    <t xml:space="preserve">Student ID</t>
  </si>
  <si>
    <t xml:space="preserve">Student Name</t>
  </si>
  <si>
    <t xml:space="preserve">Type P for present or A for absent</t>
  </si>
  <si>
    <t xml:space="preserve">Totals</t>
  </si>
  <si>
    <t xml:space="preserve">P</t>
  </si>
  <si>
    <t xml:space="preserve">A</t>
  </si>
  <si>
    <t xml:space="preserve">%</t>
  </si>
  <si>
    <t xml:space="preserve">AIML-26-001</t>
  </si>
  <si>
    <t xml:space="preserve">Ayesha Siddiqui</t>
  </si>
  <si>
    <t xml:space="preserve">AIML-26-002</t>
  </si>
  <si>
    <t xml:space="preserve">Bilal Ahmed</t>
  </si>
  <si>
    <t xml:space="preserve">AIML-26-003</t>
  </si>
  <si>
    <t xml:space="preserve">Hamza Qureshi</t>
  </si>
  <si>
    <t xml:space="preserve">Present</t>
  </si>
  <si>
    <t xml:space="preserve">Tired of typing P and A? With Presently, students scan a QR code in class and the P lands in this sheet for you: presently.click</t>
  </si>
  <si>
    <t xml:space="preserve">How to use this register</t>
  </si>
  <si>
    <t xml:space="preserve">1.</t>
  </si>
  <si>
    <t xml:space="preserve">On the Register tab, type your institute, your name, the course and the other details in the top rows.</t>
  </si>
  <si>
    <t xml:space="preserve">2.</t>
  </si>
  <si>
    <t xml:space="preserve">In the Month box, type the first day of the month you're tracking, for example 1 Nov 2026. The dates and days across the top change to match.</t>
  </si>
  <si>
    <t xml:space="preserve">3.</t>
  </si>
  <si>
    <t xml:space="preserve">Replace the three sample students with your own: the student ID in column B and the name in column C. There's room for 40.</t>
  </si>
  <si>
    <t xml:space="preserve">4.</t>
  </si>
  <si>
    <t xml:space="preserve">After each class, type P or A under that day's date. P turns green and A turns red.</t>
  </si>
  <si>
    <t xml:space="preserve">5.</t>
  </si>
  <si>
    <t xml:space="preserve">The P, A and % columns count for you, and the Present row at the bottom gives each day's headcount. Anyone below the minimum attendance (75% unless you change it) turns red.</t>
  </si>
  <si>
    <t xml:space="preserve">6.</t>
  </si>
  <si>
    <t xml:space="preserve">For a new month, duplicate the Register tab (right-click the tab, then Duplicate), clear the marks and change the month.</t>
  </si>
  <si>
    <t xml:space="preserve">You only type in the white cells: the details at the top, the IDs, the names and the P and A marks. Everything else fills itself in.</t>
  </si>
  <si>
    <t xml:space="preserve">Want your students to fill it in instead?</t>
  </si>
  <si>
    <t xml:space="preserve">With Presently, you put a QR code on the screen and students scan it from their seats. Presently checks they're in the room and writes the P into a Google Sheet like this one, in your own Drive.</t>
  </si>
  <si>
    <t xml:space="preserve">presently.click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</si>
</sst>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yyyy"/>
    <numFmt numFmtId="166" formatCode="0%"/>
    <numFmt numFmtId="167" formatCode="d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C4D4CB"/>
      <name val="Trebuchet MS"/>
      <family val="0"/>
      <charset val="1"/>
    </font>
    <font>
      <b val="true"/>
      <sz val="18"/>
      <color rgb="FFF2F3EC"/>
      <name val="Trebuchet MS"/>
      <family val="0"/>
      <charset val="1"/>
    </font>
    <font>
      <sz val="10"/>
      <color rgb="FF10261F"/>
      <name val="Trebuchet MS"/>
      <family val="0"/>
      <charset val="1"/>
    </font>
    <font>
      <sz val="11"/>
      <color rgb="FF63736A"/>
      <name val="Trebuchet MS"/>
      <family val="0"/>
      <charset val="1"/>
    </font>
    <font>
      <b val="true"/>
      <sz val="11"/>
      <color rgb="FF10261F"/>
      <name val="Trebuchet MS"/>
      <family val="0"/>
      <charset val="1"/>
    </font>
    <font>
      <sz val="13"/>
      <color rgb="FF63736A"/>
      <name val="Trebuchet MS"/>
      <family val="0"/>
      <charset val="1"/>
    </font>
    <font>
      <b val="true"/>
      <sz val="16"/>
      <color rgb="FF1F4A3C"/>
      <name val="Trebuchet MS"/>
      <family val="0"/>
      <charset val="1"/>
    </font>
    <font>
      <b val="true"/>
      <sz val="14"/>
      <color rgb="FF1F4A3C"/>
      <name val="Trebuchet MS"/>
      <family val="0"/>
      <charset val="1"/>
    </font>
    <font>
      <b val="true"/>
      <sz val="10"/>
      <color rgb="FFF2F3EC"/>
      <name val="Trebuchet MS"/>
      <family val="0"/>
      <charset val="1"/>
    </font>
    <font>
      <b val="true"/>
      <sz val="12"/>
      <color rgb="FFF2F3EC"/>
      <name val="Trebuchet MS"/>
      <family val="0"/>
      <charset val="1"/>
    </font>
    <font>
      <sz val="9"/>
      <color rgb="FFC4D4CB"/>
      <name val="Trebuchet MS"/>
      <family val="0"/>
      <charset val="1"/>
    </font>
    <font>
      <b val="true"/>
      <sz val="9"/>
      <color rgb="FFC4D4CB"/>
      <name val="Trebuchet MS"/>
      <family val="0"/>
      <charset val="1"/>
    </font>
    <font>
      <b val="true"/>
      <sz val="10"/>
      <color rgb="FF7EDBA4"/>
      <name val="Trebuchet MS"/>
      <family val="0"/>
      <charset val="1"/>
    </font>
    <font>
      <b val="true"/>
      <sz val="10"/>
      <color rgb="FFFF8F7A"/>
      <name val="Trebuchet MS"/>
      <family val="0"/>
      <charset val="1"/>
    </font>
    <font>
      <sz val="9"/>
      <color rgb="FF63736A"/>
      <name val="Trebuchet MS"/>
      <family val="0"/>
      <charset val="1"/>
    </font>
    <font>
      <sz val="9"/>
      <color rgb="FF33493F"/>
      <name val="Trebuchet MS"/>
      <family val="0"/>
      <charset val="1"/>
    </font>
    <font>
      <sz val="11"/>
      <color rgb="FF10261F"/>
      <name val="Trebuchet MS"/>
      <family val="0"/>
      <charset val="1"/>
    </font>
    <font>
      <sz val="9"/>
      <color rgb="FF10261F"/>
      <name val="Trebuchet MS"/>
      <family val="0"/>
      <charset val="1"/>
    </font>
    <font>
      <b val="true"/>
      <sz val="10"/>
      <color rgb="FF1C7C4B"/>
      <name val="Trebuchet MS"/>
      <family val="0"/>
      <charset val="1"/>
    </font>
    <font>
      <b val="true"/>
      <sz val="10"/>
      <color rgb="FFB03A2E"/>
      <name val="Trebuchet MS"/>
      <family val="0"/>
      <charset val="1"/>
    </font>
    <font>
      <b val="true"/>
      <sz val="10"/>
      <color rgb="FF1F4A3C"/>
      <name val="Trebuchet MS"/>
      <family val="0"/>
      <charset val="1"/>
    </font>
    <font>
      <b val="true"/>
      <sz val="10"/>
      <color rgb="FF33493F"/>
      <name val="Trebuchet MS"/>
      <family val="0"/>
      <charset val="1"/>
    </font>
    <font>
      <b val="true"/>
      <sz val="9"/>
      <color rgb="FF1F4A3C"/>
      <name val="Trebuchet MS"/>
      <family val="0"/>
      <charset val="1"/>
    </font>
    <font>
      <u val="single"/>
      <sz val="10"/>
      <color rgb="FF1F4A3C"/>
      <name val="Trebuchet MS"/>
      <family val="0"/>
      <charset val="1"/>
    </font>
    <font>
      <b val="true"/>
      <sz val="12"/>
      <color rgb="FF1F4A3C"/>
      <name val="Trebuchet MS"/>
      <family val="0"/>
      <charset val="1"/>
    </font>
    <font>
      <sz val="12"/>
      <color rgb="FF10261F"/>
      <name val="Trebuchet MS"/>
      <family val="0"/>
      <charset val="1"/>
    </font>
    <font>
      <b val="true"/>
      <u val="single"/>
      <sz val="12"/>
      <color rgb="FF1F4A3C"/>
      <name val="Trebuchet MS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A3C"/>
        <bgColor rgb="FF33493F"/>
      </patternFill>
    </fill>
    <fill>
      <patternFill patternType="solid">
        <fgColor rgb="FFF5F6F1"/>
        <bgColor rgb="FFF2F3EC"/>
      </patternFill>
    </fill>
    <fill>
      <patternFill patternType="solid">
        <fgColor rgb="FF17382D"/>
        <bgColor rgb="FF10261F"/>
      </patternFill>
    </fill>
    <fill>
      <patternFill patternType="solid">
        <fgColor rgb="FFE3F3E9"/>
        <bgColor rgb="FFE3ECE5"/>
      </patternFill>
    </fill>
    <fill>
      <patternFill patternType="solid">
        <fgColor rgb="FFFBEAE7"/>
        <bgColor rgb="FFF2F3EC"/>
      </patternFill>
    </fill>
    <fill>
      <patternFill patternType="solid">
        <fgColor rgb="FFE3ECE5"/>
        <bgColor rgb="FFE3F3E9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F5D547"/>
      </bottom>
      <diagonal/>
    </border>
    <border diagonalUp="false" diagonalDown="false">
      <left style="thin">
        <color rgb="FF1F4A3C"/>
      </left>
      <right style="thin">
        <color rgb="FF3C6255"/>
      </right>
      <top style="thin">
        <color rgb="FF1F4A3C"/>
      </top>
      <bottom style="thin">
        <color rgb="FF3C6255"/>
      </bottom>
      <diagonal/>
    </border>
    <border diagonalUp="false" diagonalDown="false">
      <left style="thin">
        <color rgb="FF3C6255"/>
      </left>
      <right style="thin">
        <color rgb="FF3C6255"/>
      </right>
      <top style="thin">
        <color rgb="FF1F4A3C"/>
      </top>
      <bottom style="thin">
        <color rgb="FF3C6255"/>
      </bottom>
      <diagonal/>
    </border>
    <border diagonalUp="false" diagonalDown="false">
      <left style="thin">
        <color rgb="FF3C6255"/>
      </left>
      <right style="thin">
        <color rgb="FF1F4A3C"/>
      </right>
      <top style="thin">
        <color rgb="FF1F4A3C"/>
      </top>
      <bottom style="thin">
        <color rgb="FF3C6255"/>
      </bottom>
      <diagonal/>
    </border>
    <border diagonalUp="false" diagonalDown="false">
      <left style="thin">
        <color rgb="FF3C6255"/>
      </left>
      <right style="thin">
        <color rgb="FF3C6255"/>
      </right>
      <top style="thin">
        <color rgb="FF3C6255"/>
      </top>
      <bottom style="thin">
        <color rgb="FF3C6255"/>
      </bottom>
      <diagonal/>
    </border>
    <border diagonalUp="false" diagonalDown="false">
      <left style="thin">
        <color rgb="FF3C6255"/>
      </left>
      <right style="thin">
        <color rgb="FF1F4A3C"/>
      </right>
      <top style="thin">
        <color rgb="FF3C6255"/>
      </top>
      <bottom style="thin">
        <color rgb="FF3C6255"/>
      </bottom>
      <diagonal/>
    </border>
    <border diagonalUp="false" diagonalDown="false">
      <left style="thin">
        <color rgb="FFC8D0C3"/>
      </left>
      <right style="thin">
        <color rgb="FFC8D0C3"/>
      </right>
      <top style="thin">
        <color rgb="FFC8D0C3"/>
      </top>
      <bottom style="thin">
        <color rgb="FFC8D0C3"/>
      </bottom>
      <diagonal/>
    </border>
    <border diagonalUp="false" diagonalDown="false">
      <left/>
      <right/>
      <top style="medium">
        <color rgb="FF1F4A3C"/>
      </top>
      <bottom style="thin">
        <color rgb="FFC8D0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3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6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b val="1"/>
        <color rgb="FF1C7C4B"/>
      </font>
      <fill>
        <patternFill>
          <bgColor rgb="FFE3F3E9"/>
        </patternFill>
      </fill>
    </dxf>
    <dxf>
      <font>
        <b val="1"/>
        <color rgb="FFB03A2E"/>
      </font>
      <fill>
        <patternFill>
          <bgColor rgb="FFFBEAE7"/>
        </patternFill>
      </fill>
    </dxf>
    <dxf>
      <fill>
        <patternFill>
          <bgColor rgb="FFE0E5DB"/>
        </patternFill>
      </fill>
    </dxf>
    <dxf>
      <fill>
        <patternFill>
          <bgColor rgb="FFFDF6D8"/>
        </patternFill>
      </fill>
    </dxf>
    <dxf>
      <fill>
        <patternFill>
          <bgColor rgb="FFEEF1EA"/>
        </patternFill>
      </fill>
    </dxf>
    <dxf>
      <font>
        <color rgb="FFB5C7BD"/>
      </font>
      <fill>
        <patternFill>
          <bgColor rgb="FF17382D"/>
        </patternFill>
      </fill>
    </dxf>
    <dxf>
      <font>
        <b val="1"/>
        <color rgb="FF10261F"/>
      </font>
      <fill>
        <patternFill>
          <bgColor rgb="FFF5D547"/>
        </patternFill>
      </fill>
    </dxf>
    <dxf>
      <fill>
        <patternFill>
          <bgColor rgb="FF2B5A4A"/>
        </patternFill>
      </fill>
    </dxf>
  </dxfs>
  <colors>
    <indexedColors>
      <rgbColor rgb="FF000000"/>
      <rgbColor rgb="FFF5F6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7C4B"/>
      <rgbColor rgb="FFB5C7BD"/>
      <rgbColor rgb="FF808080"/>
      <rgbColor rgb="FF9999FF"/>
      <rgbColor rgb="FF993366"/>
      <rgbColor rgb="FFFDF6D8"/>
      <rgbColor rgb="FFE3F3E9"/>
      <rgbColor rgb="FF660066"/>
      <rgbColor rgb="FFFF8F7A"/>
      <rgbColor rgb="FF0066CC"/>
      <rgbColor rgb="FFC4D4CB"/>
      <rgbColor rgb="FF000080"/>
      <rgbColor rgb="FFFF00FF"/>
      <rgbColor rgb="FFFFFF00"/>
      <rgbColor rgb="FF00FFFF"/>
      <rgbColor rgb="FF800080"/>
      <rgbColor rgb="FF800000"/>
      <rgbColor rgb="FF3C6255"/>
      <rgbColor rgb="FF0000FF"/>
      <rgbColor rgb="FF00CCFF"/>
      <rgbColor rgb="FFEEF1EA"/>
      <rgbColor rgb="FFE3ECE5"/>
      <rgbColor rgb="FFF2F3EC"/>
      <rgbColor rgb="FFC8D0C3"/>
      <rgbColor rgb="FFFBEAE7"/>
      <rgbColor rgb="FFCC99FF"/>
      <rgbColor rgb="FFE0E5DB"/>
      <rgbColor rgb="FF3366FF"/>
      <rgbColor rgb="FF7EDBA4"/>
      <rgbColor rgb="FF99CC00"/>
      <rgbColor rgb="FFF5D547"/>
      <rgbColor rgb="FFFF9900"/>
      <rgbColor rgb="FFFF6600"/>
      <rgbColor rgb="FF63736A"/>
      <rgbColor rgb="FF969696"/>
      <rgbColor rgb="FF1F4A3C"/>
      <rgbColor rgb="FF339966"/>
      <rgbColor rgb="FF10261F"/>
      <rgbColor rgb="FF33493F"/>
      <rgbColor rgb="FFB03A2E"/>
      <rgbColor rgb="FF993366"/>
      <rgbColor rgb="FF2B5A4A"/>
      <rgbColor rgb="FF1738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resently.click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resently.click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A3C"/>
    <pageSetUpPr fitToPage="true"/>
  </sheetPr>
  <dimension ref="A1:AK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34" min="4" style="0" width="3.8"/>
    <col collapsed="false" customWidth="true" hidden="false" outlineLevel="0" max="37" min="35" style="0" width="5.51"/>
  </cols>
  <sheetData>
    <row r="1" customFormat="false" ht="33.75" hidden="false" customHeight="true" outlineLevel="0" collapsed="false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customFormat="false" ht="24.75" hidden="false" customHeight="true" outlineLevel="0" collapsed="false">
      <c r="A2" s="3"/>
      <c r="B2" s="4" t="s">
        <v>2</v>
      </c>
      <c r="C2" s="5" t="s">
        <v>3</v>
      </c>
      <c r="D2" s="3"/>
      <c r="E2" s="3"/>
      <c r="F2" s="3"/>
      <c r="G2" s="3"/>
      <c r="H2" s="6" t="s">
        <v>4</v>
      </c>
      <c r="I2" s="6"/>
      <c r="J2" s="6"/>
      <c r="K2" s="6"/>
      <c r="L2" s="7" t="s">
        <v>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3"/>
      <c r="Y2" s="8" t="s">
        <v>6</v>
      </c>
      <c r="Z2" s="8"/>
      <c r="AA2" s="8"/>
      <c r="AB2" s="8"/>
      <c r="AC2" s="8"/>
      <c r="AD2" s="8"/>
      <c r="AE2" s="8"/>
      <c r="AF2" s="8"/>
      <c r="AG2" s="9" t="n">
        <v>46327</v>
      </c>
      <c r="AH2" s="9"/>
      <c r="AI2" s="9"/>
      <c r="AJ2" s="9"/>
      <c r="AK2" s="9"/>
    </row>
    <row r="3" customFormat="false" ht="24.75" hidden="false" customHeight="true" outlineLevel="0" collapsed="false">
      <c r="A3" s="3"/>
      <c r="B3" s="4" t="s">
        <v>7</v>
      </c>
      <c r="C3" s="5" t="s">
        <v>8</v>
      </c>
      <c r="D3" s="3"/>
      <c r="E3" s="3"/>
      <c r="F3" s="3"/>
      <c r="G3" s="3"/>
      <c r="H3" s="6" t="s">
        <v>9</v>
      </c>
      <c r="I3" s="6"/>
      <c r="J3" s="6"/>
      <c r="K3" s="6"/>
      <c r="L3" s="7" t="s">
        <v>10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3"/>
      <c r="Y3" s="6" t="s">
        <v>11</v>
      </c>
      <c r="Z3" s="6"/>
      <c r="AA3" s="6"/>
      <c r="AB3" s="6"/>
      <c r="AC3" s="6"/>
      <c r="AD3" s="6"/>
      <c r="AE3" s="6"/>
      <c r="AF3" s="6"/>
      <c r="AG3" s="10" t="n">
        <v>0.75</v>
      </c>
      <c r="AH3" s="10"/>
      <c r="AI3" s="10"/>
      <c r="AJ3" s="10"/>
      <c r="AK3" s="10"/>
    </row>
    <row r="4" customFormat="false" ht="18" hidden="false" customHeight="true" outlineLevel="0" collapsed="false">
      <c r="A4" s="3"/>
      <c r="B4" s="4" t="s">
        <v>12</v>
      </c>
      <c r="C4" s="5" t="s">
        <v>13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customFormat="false" ht="18" hidden="false" customHeight="true" outlineLevel="0" collapsed="false">
      <c r="A5" s="11" t="s">
        <v>14</v>
      </c>
      <c r="B5" s="12" t="s">
        <v>15</v>
      </c>
      <c r="C5" s="12" t="s">
        <v>16</v>
      </c>
      <c r="D5" s="13" t="s">
        <v>17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4" t="s">
        <v>18</v>
      </c>
      <c r="AJ5" s="14"/>
      <c r="AK5" s="14"/>
    </row>
    <row r="6" customFormat="false" ht="18" hidden="false" customHeight="true" outlineLevel="0" collapsed="false">
      <c r="A6" s="11"/>
      <c r="B6" s="12"/>
      <c r="C6" s="12"/>
      <c r="D6" s="15" t="str">
        <f aca="false">IF(D7="","",UPPER(LEFT(TEXT(D7,"ddd"),2)))</f>
        <v>SU</v>
      </c>
      <c r="E6" s="15" t="str">
        <f aca="false">IF(E7="","",UPPER(LEFT(TEXT(E7,"ddd"),2)))</f>
        <v>MO</v>
      </c>
      <c r="F6" s="15" t="str">
        <f aca="false">IF(F7="","",UPPER(LEFT(TEXT(F7,"ddd"),2)))</f>
        <v>TU</v>
      </c>
      <c r="G6" s="15" t="str">
        <f aca="false">IF(G7="","",UPPER(LEFT(TEXT(G7,"ddd"),2)))</f>
        <v>WE</v>
      </c>
      <c r="H6" s="15" t="str">
        <f aca="false">IF(H7="","",UPPER(LEFT(TEXT(H7,"ddd"),2)))</f>
        <v>TH</v>
      </c>
      <c r="I6" s="15" t="str">
        <f aca="false">IF(I7="","",UPPER(LEFT(TEXT(I7,"ddd"),2)))</f>
        <v>FR</v>
      </c>
      <c r="J6" s="15" t="str">
        <f aca="false">IF(J7="","",UPPER(LEFT(TEXT(J7,"ddd"),2)))</f>
        <v>SA</v>
      </c>
      <c r="K6" s="15" t="str">
        <f aca="false">IF(K7="","",UPPER(LEFT(TEXT(K7,"ddd"),2)))</f>
        <v>SU</v>
      </c>
      <c r="L6" s="15" t="str">
        <f aca="false">IF(L7="","",UPPER(LEFT(TEXT(L7,"ddd"),2)))</f>
        <v>MO</v>
      </c>
      <c r="M6" s="15" t="str">
        <f aca="false">IF(M7="","",UPPER(LEFT(TEXT(M7,"ddd"),2)))</f>
        <v>TU</v>
      </c>
      <c r="N6" s="15" t="str">
        <f aca="false">IF(N7="","",UPPER(LEFT(TEXT(N7,"ddd"),2)))</f>
        <v>WE</v>
      </c>
      <c r="O6" s="15" t="str">
        <f aca="false">IF(O7="","",UPPER(LEFT(TEXT(O7,"ddd"),2)))</f>
        <v>TH</v>
      </c>
      <c r="P6" s="15" t="str">
        <f aca="false">IF(P7="","",UPPER(LEFT(TEXT(P7,"ddd"),2)))</f>
        <v>FR</v>
      </c>
      <c r="Q6" s="15" t="str">
        <f aca="false">IF(Q7="","",UPPER(LEFT(TEXT(Q7,"ddd"),2)))</f>
        <v>SA</v>
      </c>
      <c r="R6" s="15" t="str">
        <f aca="false">IF(R7="","",UPPER(LEFT(TEXT(R7,"ddd"),2)))</f>
        <v>SU</v>
      </c>
      <c r="S6" s="15" t="str">
        <f aca="false">IF(S7="","",UPPER(LEFT(TEXT(S7,"ddd"),2)))</f>
        <v>MO</v>
      </c>
      <c r="T6" s="15" t="str">
        <f aca="false">IF(T7="","",UPPER(LEFT(TEXT(T7,"ddd"),2)))</f>
        <v>TU</v>
      </c>
      <c r="U6" s="15" t="str">
        <f aca="false">IF(U7="","",UPPER(LEFT(TEXT(U7,"ddd"),2)))</f>
        <v>WE</v>
      </c>
      <c r="V6" s="15" t="str">
        <f aca="false">IF(V7="","",UPPER(LEFT(TEXT(V7,"ddd"),2)))</f>
        <v>TH</v>
      </c>
      <c r="W6" s="15" t="str">
        <f aca="false">IF(W7="","",UPPER(LEFT(TEXT(W7,"ddd"),2)))</f>
        <v>FR</v>
      </c>
      <c r="X6" s="15" t="str">
        <f aca="false">IF(X7="","",UPPER(LEFT(TEXT(X7,"ddd"),2)))</f>
        <v>SA</v>
      </c>
      <c r="Y6" s="15" t="str">
        <f aca="false">IF(Y7="","",UPPER(LEFT(TEXT(Y7,"ddd"),2)))</f>
        <v>SU</v>
      </c>
      <c r="Z6" s="15" t="str">
        <f aca="false">IF(Z7="","",UPPER(LEFT(TEXT(Z7,"ddd"),2)))</f>
        <v>MO</v>
      </c>
      <c r="AA6" s="15" t="str">
        <f aca="false">IF(AA7="","",UPPER(LEFT(TEXT(AA7,"ddd"),2)))</f>
        <v>TU</v>
      </c>
      <c r="AB6" s="15" t="str">
        <f aca="false">IF(AB7="","",UPPER(LEFT(TEXT(AB7,"ddd"),2)))</f>
        <v>WE</v>
      </c>
      <c r="AC6" s="15" t="str">
        <f aca="false">IF(AC7="","",UPPER(LEFT(TEXT(AC7,"ddd"),2)))</f>
        <v>TH</v>
      </c>
      <c r="AD6" s="15" t="str">
        <f aca="false">IF(AD7="","",UPPER(LEFT(TEXT(AD7,"ddd"),2)))</f>
        <v>FR</v>
      </c>
      <c r="AE6" s="15" t="str">
        <f aca="false">IF(AE7="","",UPPER(LEFT(TEXT(AE7,"ddd"),2)))</f>
        <v>SA</v>
      </c>
      <c r="AF6" s="15" t="str">
        <f aca="false">IF(AF7="","",UPPER(LEFT(TEXT(AF7,"ddd"),2)))</f>
        <v>SU</v>
      </c>
      <c r="AG6" s="15" t="str">
        <f aca="false">IF(AG7="","",UPPER(LEFT(TEXT(AG7,"ddd"),2)))</f>
        <v>MO</v>
      </c>
      <c r="AH6" s="15" t="str">
        <f aca="false">IF(AH7="","",UPPER(LEFT(TEXT(AH7,"ddd"),2)))</f>
        <v/>
      </c>
      <c r="AI6" s="14"/>
      <c r="AJ6" s="14"/>
      <c r="AK6" s="14"/>
    </row>
    <row r="7" customFormat="false" ht="18" hidden="false" customHeight="true" outlineLevel="0" collapsed="false">
      <c r="A7" s="11"/>
      <c r="B7" s="12"/>
      <c r="C7" s="12"/>
      <c r="D7" s="16" t="n">
        <f aca="false">IF(1&gt;DAY(EOMONTH($AG$2,0)),"",DATE(YEAR($AG$2),MONTH($AG$2),1))</f>
        <v>46327</v>
      </c>
      <c r="E7" s="16" t="n">
        <f aca="false">IF(2&gt;DAY(EOMONTH($AG$2,0)),"",DATE(YEAR($AG$2),MONTH($AG$2),2))</f>
        <v>46328</v>
      </c>
      <c r="F7" s="16" t="n">
        <f aca="false">IF(3&gt;DAY(EOMONTH($AG$2,0)),"",DATE(YEAR($AG$2),MONTH($AG$2),3))</f>
        <v>46329</v>
      </c>
      <c r="G7" s="16" t="n">
        <f aca="false">IF(4&gt;DAY(EOMONTH($AG$2,0)),"",DATE(YEAR($AG$2),MONTH($AG$2),4))</f>
        <v>46330</v>
      </c>
      <c r="H7" s="16" t="n">
        <f aca="false">IF(5&gt;DAY(EOMONTH($AG$2,0)),"",DATE(YEAR($AG$2),MONTH($AG$2),5))</f>
        <v>46331</v>
      </c>
      <c r="I7" s="16" t="n">
        <f aca="false">IF(6&gt;DAY(EOMONTH($AG$2,0)),"",DATE(YEAR($AG$2),MONTH($AG$2),6))</f>
        <v>46332</v>
      </c>
      <c r="J7" s="16" t="n">
        <f aca="false">IF(7&gt;DAY(EOMONTH($AG$2,0)),"",DATE(YEAR($AG$2),MONTH($AG$2),7))</f>
        <v>46333</v>
      </c>
      <c r="K7" s="16" t="n">
        <f aca="false">IF(8&gt;DAY(EOMONTH($AG$2,0)),"",DATE(YEAR($AG$2),MONTH($AG$2),8))</f>
        <v>46334</v>
      </c>
      <c r="L7" s="16" t="n">
        <f aca="false">IF(9&gt;DAY(EOMONTH($AG$2,0)),"",DATE(YEAR($AG$2),MONTH($AG$2),9))</f>
        <v>46335</v>
      </c>
      <c r="M7" s="16" t="n">
        <f aca="false">IF(10&gt;DAY(EOMONTH($AG$2,0)),"",DATE(YEAR($AG$2),MONTH($AG$2),10))</f>
        <v>46336</v>
      </c>
      <c r="N7" s="16" t="n">
        <f aca="false">IF(11&gt;DAY(EOMONTH($AG$2,0)),"",DATE(YEAR($AG$2),MONTH($AG$2),11))</f>
        <v>46337</v>
      </c>
      <c r="O7" s="16" t="n">
        <f aca="false">IF(12&gt;DAY(EOMONTH($AG$2,0)),"",DATE(YEAR($AG$2),MONTH($AG$2),12))</f>
        <v>46338</v>
      </c>
      <c r="P7" s="16" t="n">
        <f aca="false">IF(13&gt;DAY(EOMONTH($AG$2,0)),"",DATE(YEAR($AG$2),MONTH($AG$2),13))</f>
        <v>46339</v>
      </c>
      <c r="Q7" s="16" t="n">
        <f aca="false">IF(14&gt;DAY(EOMONTH($AG$2,0)),"",DATE(YEAR($AG$2),MONTH($AG$2),14))</f>
        <v>46340</v>
      </c>
      <c r="R7" s="16" t="n">
        <f aca="false">IF(15&gt;DAY(EOMONTH($AG$2,0)),"",DATE(YEAR($AG$2),MONTH($AG$2),15))</f>
        <v>46341</v>
      </c>
      <c r="S7" s="16" t="n">
        <f aca="false">IF(16&gt;DAY(EOMONTH($AG$2,0)),"",DATE(YEAR($AG$2),MONTH($AG$2),16))</f>
        <v>46342</v>
      </c>
      <c r="T7" s="16" t="n">
        <f aca="false">IF(17&gt;DAY(EOMONTH($AG$2,0)),"",DATE(YEAR($AG$2),MONTH($AG$2),17))</f>
        <v>46343</v>
      </c>
      <c r="U7" s="16" t="n">
        <f aca="false">IF(18&gt;DAY(EOMONTH($AG$2,0)),"",DATE(YEAR($AG$2),MONTH($AG$2),18))</f>
        <v>46344</v>
      </c>
      <c r="V7" s="16" t="n">
        <f aca="false">IF(19&gt;DAY(EOMONTH($AG$2,0)),"",DATE(YEAR($AG$2),MONTH($AG$2),19))</f>
        <v>46345</v>
      </c>
      <c r="W7" s="16" t="n">
        <f aca="false">IF(20&gt;DAY(EOMONTH($AG$2,0)),"",DATE(YEAR($AG$2),MONTH($AG$2),20))</f>
        <v>46346</v>
      </c>
      <c r="X7" s="16" t="n">
        <f aca="false">IF(21&gt;DAY(EOMONTH($AG$2,0)),"",DATE(YEAR($AG$2),MONTH($AG$2),21))</f>
        <v>46347</v>
      </c>
      <c r="Y7" s="16" t="n">
        <f aca="false">IF(22&gt;DAY(EOMONTH($AG$2,0)),"",DATE(YEAR($AG$2),MONTH($AG$2),22))</f>
        <v>46348</v>
      </c>
      <c r="Z7" s="16" t="n">
        <f aca="false">IF(23&gt;DAY(EOMONTH($AG$2,0)),"",DATE(YEAR($AG$2),MONTH($AG$2),23))</f>
        <v>46349</v>
      </c>
      <c r="AA7" s="16" t="n">
        <f aca="false">IF(24&gt;DAY(EOMONTH($AG$2,0)),"",DATE(YEAR($AG$2),MONTH($AG$2),24))</f>
        <v>46350</v>
      </c>
      <c r="AB7" s="16" t="n">
        <f aca="false">IF(25&gt;DAY(EOMONTH($AG$2,0)),"",DATE(YEAR($AG$2),MONTH($AG$2),25))</f>
        <v>46351</v>
      </c>
      <c r="AC7" s="16" t="n">
        <f aca="false">IF(26&gt;DAY(EOMONTH($AG$2,0)),"",DATE(YEAR($AG$2),MONTH($AG$2),26))</f>
        <v>46352</v>
      </c>
      <c r="AD7" s="16" t="n">
        <f aca="false">IF(27&gt;DAY(EOMONTH($AG$2,0)),"",DATE(YEAR($AG$2),MONTH($AG$2),27))</f>
        <v>46353</v>
      </c>
      <c r="AE7" s="16" t="n">
        <f aca="false">IF(28&gt;DAY(EOMONTH($AG$2,0)),"",DATE(YEAR($AG$2),MONTH($AG$2),28))</f>
        <v>46354</v>
      </c>
      <c r="AF7" s="16" t="n">
        <f aca="false">IF(29&gt;DAY(EOMONTH($AG$2,0)),"",DATE(YEAR($AG$2),MONTH($AG$2),29))</f>
        <v>46355</v>
      </c>
      <c r="AG7" s="16" t="n">
        <f aca="false">IF(30&gt;DAY(EOMONTH($AG$2,0)),"",DATE(YEAR($AG$2),MONTH($AG$2),30))</f>
        <v>46356</v>
      </c>
      <c r="AH7" s="16" t="str">
        <f aca="false">IF(31&gt;DAY(EOMONTH($AG$2,0)),"",DATE(YEAR($AG$2),MONTH($AG$2),31))</f>
        <v/>
      </c>
      <c r="AI7" s="17" t="s">
        <v>19</v>
      </c>
      <c r="AJ7" s="18" t="s">
        <v>20</v>
      </c>
      <c r="AK7" s="19" t="s">
        <v>21</v>
      </c>
    </row>
    <row r="8" customFormat="false" ht="18" hidden="false" customHeight="true" outlineLevel="0" collapsed="false">
      <c r="A8" s="20" t="n">
        <f aca="false">IF(C8="","",ROW()-7)</f>
        <v>1</v>
      </c>
      <c r="B8" s="21" t="s">
        <v>22</v>
      </c>
      <c r="C8" s="22" t="s">
        <v>23</v>
      </c>
      <c r="D8" s="23"/>
      <c r="E8" s="23"/>
      <c r="F8" s="23" t="s">
        <v>19</v>
      </c>
      <c r="G8" s="23"/>
      <c r="H8" s="23" t="s">
        <v>19</v>
      </c>
      <c r="I8" s="23"/>
      <c r="J8" s="23" t="s">
        <v>19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4" t="n">
        <f aca="false">IF($C8="","",COUNTIF(D8:AH8,"P"))</f>
        <v>3</v>
      </c>
      <c r="AJ8" s="25" t="n">
        <f aca="false">IF($C8="","",COUNTIF(D8:AH8,"A"))</f>
        <v>0</v>
      </c>
      <c r="AK8" s="26" t="n">
        <f aca="false">IF($C8="","",IF(AI8+AJ8=0,"",AI8/(AI8+AJ8)))</f>
        <v>1</v>
      </c>
    </row>
    <row r="9" customFormat="false" ht="18" hidden="false" customHeight="true" outlineLevel="0" collapsed="false">
      <c r="A9" s="20" t="n">
        <f aca="false">IF(C9="","",ROW()-7)</f>
        <v>2</v>
      </c>
      <c r="B9" s="21" t="s">
        <v>24</v>
      </c>
      <c r="C9" s="22" t="s">
        <v>25</v>
      </c>
      <c r="D9" s="23"/>
      <c r="E9" s="23"/>
      <c r="F9" s="23" t="s">
        <v>19</v>
      </c>
      <c r="G9" s="23"/>
      <c r="H9" s="23" t="s">
        <v>20</v>
      </c>
      <c r="I9" s="23"/>
      <c r="J9" s="23" t="s">
        <v>19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4" t="n">
        <f aca="false">IF($C9="","",COUNTIF(D9:AH9,"P"))</f>
        <v>2</v>
      </c>
      <c r="AJ9" s="25" t="n">
        <f aca="false">IF($C9="","",COUNTIF(D9:AH9,"A"))</f>
        <v>1</v>
      </c>
      <c r="AK9" s="26" t="n">
        <f aca="false">IF($C9="","",IF(AI9+AJ9=0,"",AI9/(AI9+AJ9)))</f>
        <v>0.666666666666667</v>
      </c>
    </row>
    <row r="10" customFormat="false" ht="18" hidden="false" customHeight="true" outlineLevel="0" collapsed="false">
      <c r="A10" s="20" t="n">
        <f aca="false">IF(C10="","",ROW()-7)</f>
        <v>3</v>
      </c>
      <c r="B10" s="21" t="s">
        <v>26</v>
      </c>
      <c r="C10" s="22" t="s">
        <v>27</v>
      </c>
      <c r="D10" s="23"/>
      <c r="E10" s="23"/>
      <c r="F10" s="23" t="s">
        <v>20</v>
      </c>
      <c r="G10" s="23"/>
      <c r="H10" s="23" t="s">
        <v>19</v>
      </c>
      <c r="I10" s="23"/>
      <c r="J10" s="23" t="s">
        <v>19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4" t="n">
        <f aca="false">IF($C10="","",COUNTIF(D10:AH10,"P"))</f>
        <v>2</v>
      </c>
      <c r="AJ10" s="25" t="n">
        <f aca="false">IF($C10="","",COUNTIF(D10:AH10,"A"))</f>
        <v>1</v>
      </c>
      <c r="AK10" s="26" t="n">
        <f aca="false">IF($C10="","",IF(AI10+AJ10=0,"",AI10/(AI10+AJ10)))</f>
        <v>0.666666666666667</v>
      </c>
    </row>
    <row r="11" customFormat="false" ht="18" hidden="false" customHeight="true" outlineLevel="0" collapsed="false">
      <c r="A11" s="20" t="str">
        <f aca="false">IF(C11="","",ROW()-7)</f>
        <v/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4" t="str">
        <f aca="false">IF($C11="","",COUNTIF(D11:AH11,"P"))</f>
        <v/>
      </c>
      <c r="AJ11" s="25" t="str">
        <f aca="false">IF($C11="","",COUNTIF(D11:AH11,"A"))</f>
        <v/>
      </c>
      <c r="AK11" s="26" t="str">
        <f aca="false">IF($C11="","",IF(AI11+AJ11=0,"",AI11/(AI11+AJ11)))</f>
        <v/>
      </c>
    </row>
    <row r="12" customFormat="false" ht="18" hidden="false" customHeight="true" outlineLevel="0" collapsed="false">
      <c r="A12" s="20" t="str">
        <f aca="false">IF(C12="","",ROW()-7)</f>
        <v/>
      </c>
      <c r="B12" s="21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4" t="str">
        <f aca="false">IF($C12="","",COUNTIF(D12:AH12,"P"))</f>
        <v/>
      </c>
      <c r="AJ12" s="25" t="str">
        <f aca="false">IF($C12="","",COUNTIF(D12:AH12,"A"))</f>
        <v/>
      </c>
      <c r="AK12" s="26" t="str">
        <f aca="false">IF($C12="","",IF(AI12+AJ12=0,"",AI12/(AI12+AJ12)))</f>
        <v/>
      </c>
    </row>
    <row r="13" customFormat="false" ht="18" hidden="false" customHeight="true" outlineLevel="0" collapsed="false">
      <c r="A13" s="20" t="str">
        <f aca="false">IF(C13="","",ROW()-7)</f>
        <v/>
      </c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4" t="str">
        <f aca="false">IF($C13="","",COUNTIF(D13:AH13,"P"))</f>
        <v/>
      </c>
      <c r="AJ13" s="25" t="str">
        <f aca="false">IF($C13="","",COUNTIF(D13:AH13,"A"))</f>
        <v/>
      </c>
      <c r="AK13" s="26" t="str">
        <f aca="false">IF($C13="","",IF(AI13+AJ13=0,"",AI13/(AI13+AJ13)))</f>
        <v/>
      </c>
    </row>
    <row r="14" customFormat="false" ht="18" hidden="false" customHeight="true" outlineLevel="0" collapsed="false">
      <c r="A14" s="20" t="str">
        <f aca="false">IF(C14="","",ROW()-7)</f>
        <v/>
      </c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4" t="str">
        <f aca="false">IF($C14="","",COUNTIF(D14:AH14,"P"))</f>
        <v/>
      </c>
      <c r="AJ14" s="25" t="str">
        <f aca="false">IF($C14="","",COUNTIF(D14:AH14,"A"))</f>
        <v/>
      </c>
      <c r="AK14" s="26" t="str">
        <f aca="false">IF($C14="","",IF(AI14+AJ14=0,"",AI14/(AI14+AJ14)))</f>
        <v/>
      </c>
    </row>
    <row r="15" customFormat="false" ht="18" hidden="false" customHeight="true" outlineLevel="0" collapsed="false">
      <c r="A15" s="20" t="str">
        <f aca="false">IF(C15="","",ROW()-7)</f>
        <v/>
      </c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 t="str">
        <f aca="false">IF($C15="","",COUNTIF(D15:AH15,"P"))</f>
        <v/>
      </c>
      <c r="AJ15" s="25" t="str">
        <f aca="false">IF($C15="","",COUNTIF(D15:AH15,"A"))</f>
        <v/>
      </c>
      <c r="AK15" s="26" t="str">
        <f aca="false">IF($C15="","",IF(AI15+AJ15=0,"",AI15/(AI15+AJ15)))</f>
        <v/>
      </c>
    </row>
    <row r="16" customFormat="false" ht="18" hidden="false" customHeight="true" outlineLevel="0" collapsed="false">
      <c r="A16" s="20" t="str">
        <f aca="false">IF(C16="","",ROW()-7)</f>
        <v/>
      </c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4" t="str">
        <f aca="false">IF($C16="","",COUNTIF(D16:AH16,"P"))</f>
        <v/>
      </c>
      <c r="AJ16" s="25" t="str">
        <f aca="false">IF($C16="","",COUNTIF(D16:AH16,"A"))</f>
        <v/>
      </c>
      <c r="AK16" s="26" t="str">
        <f aca="false">IF($C16="","",IF(AI16+AJ16=0,"",AI16/(AI16+AJ16)))</f>
        <v/>
      </c>
    </row>
    <row r="17" customFormat="false" ht="18" hidden="false" customHeight="true" outlineLevel="0" collapsed="false">
      <c r="A17" s="20" t="str">
        <f aca="false">IF(C17="","",ROW()-7)</f>
        <v/>
      </c>
      <c r="B17" s="21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4" t="str">
        <f aca="false">IF($C17="","",COUNTIF(D17:AH17,"P"))</f>
        <v/>
      </c>
      <c r="AJ17" s="25" t="str">
        <f aca="false">IF($C17="","",COUNTIF(D17:AH17,"A"))</f>
        <v/>
      </c>
      <c r="AK17" s="26" t="str">
        <f aca="false">IF($C17="","",IF(AI17+AJ17=0,"",AI17/(AI17+AJ17)))</f>
        <v/>
      </c>
    </row>
    <row r="18" customFormat="false" ht="18" hidden="false" customHeight="true" outlineLevel="0" collapsed="false">
      <c r="A18" s="20" t="str">
        <f aca="false">IF(C18="","",ROW()-7)</f>
        <v/>
      </c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4" t="str">
        <f aca="false">IF($C18="","",COUNTIF(D18:AH18,"P"))</f>
        <v/>
      </c>
      <c r="AJ18" s="25" t="str">
        <f aca="false">IF($C18="","",COUNTIF(D18:AH18,"A"))</f>
        <v/>
      </c>
      <c r="AK18" s="26" t="str">
        <f aca="false">IF($C18="","",IF(AI18+AJ18=0,"",AI18/(AI18+AJ18)))</f>
        <v/>
      </c>
    </row>
    <row r="19" customFormat="false" ht="18" hidden="false" customHeight="true" outlineLevel="0" collapsed="false">
      <c r="A19" s="20" t="str">
        <f aca="false">IF(C19="","",ROW()-7)</f>
        <v/>
      </c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4" t="str">
        <f aca="false">IF($C19="","",COUNTIF(D19:AH19,"P"))</f>
        <v/>
      </c>
      <c r="AJ19" s="25" t="str">
        <f aca="false">IF($C19="","",COUNTIF(D19:AH19,"A"))</f>
        <v/>
      </c>
      <c r="AK19" s="26" t="str">
        <f aca="false">IF($C19="","",IF(AI19+AJ19=0,"",AI19/(AI19+AJ19)))</f>
        <v/>
      </c>
    </row>
    <row r="20" customFormat="false" ht="18" hidden="false" customHeight="true" outlineLevel="0" collapsed="false">
      <c r="A20" s="20" t="str">
        <f aca="false">IF(C20="","",ROW()-7)</f>
        <v/>
      </c>
      <c r="B20" s="21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4" t="str">
        <f aca="false">IF($C20="","",COUNTIF(D20:AH20,"P"))</f>
        <v/>
      </c>
      <c r="AJ20" s="25" t="str">
        <f aca="false">IF($C20="","",COUNTIF(D20:AH20,"A"))</f>
        <v/>
      </c>
      <c r="AK20" s="26" t="str">
        <f aca="false">IF($C20="","",IF(AI20+AJ20=0,"",AI20/(AI20+AJ20)))</f>
        <v/>
      </c>
    </row>
    <row r="21" customFormat="false" ht="18" hidden="false" customHeight="true" outlineLevel="0" collapsed="false">
      <c r="A21" s="20" t="str">
        <f aca="false">IF(C21="","",ROW()-7)</f>
        <v/>
      </c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 t="str">
        <f aca="false">IF($C21="","",COUNTIF(D21:AH21,"P"))</f>
        <v/>
      </c>
      <c r="AJ21" s="25" t="str">
        <f aca="false">IF($C21="","",COUNTIF(D21:AH21,"A"))</f>
        <v/>
      </c>
      <c r="AK21" s="26" t="str">
        <f aca="false">IF($C21="","",IF(AI21+AJ21=0,"",AI21/(AI21+AJ21)))</f>
        <v/>
      </c>
    </row>
    <row r="22" customFormat="false" ht="18" hidden="false" customHeight="true" outlineLevel="0" collapsed="false">
      <c r="A22" s="20" t="str">
        <f aca="false">IF(C22="","",ROW()-7)</f>
        <v/>
      </c>
      <c r="B22" s="21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4" t="str">
        <f aca="false">IF($C22="","",COUNTIF(D22:AH22,"P"))</f>
        <v/>
      </c>
      <c r="AJ22" s="25" t="str">
        <f aca="false">IF($C22="","",COUNTIF(D22:AH22,"A"))</f>
        <v/>
      </c>
      <c r="AK22" s="26" t="str">
        <f aca="false">IF($C22="","",IF(AI22+AJ22=0,"",AI22/(AI22+AJ22)))</f>
        <v/>
      </c>
    </row>
    <row r="23" customFormat="false" ht="18" hidden="false" customHeight="true" outlineLevel="0" collapsed="false">
      <c r="A23" s="20" t="str">
        <f aca="false">IF(C23="","",ROW()-7)</f>
        <v/>
      </c>
      <c r="B23" s="21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 t="str">
        <f aca="false">IF($C23="","",COUNTIF(D23:AH23,"P"))</f>
        <v/>
      </c>
      <c r="AJ23" s="25" t="str">
        <f aca="false">IF($C23="","",COUNTIF(D23:AH23,"A"))</f>
        <v/>
      </c>
      <c r="AK23" s="26" t="str">
        <f aca="false">IF($C23="","",IF(AI23+AJ23=0,"",AI23/(AI23+AJ23)))</f>
        <v/>
      </c>
    </row>
    <row r="24" customFormat="false" ht="18" hidden="false" customHeight="true" outlineLevel="0" collapsed="false">
      <c r="A24" s="20" t="str">
        <f aca="false">IF(C24="","",ROW()-7)</f>
        <v/>
      </c>
      <c r="B24" s="21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 t="str">
        <f aca="false">IF($C24="","",COUNTIF(D24:AH24,"P"))</f>
        <v/>
      </c>
      <c r="AJ24" s="25" t="str">
        <f aca="false">IF($C24="","",COUNTIF(D24:AH24,"A"))</f>
        <v/>
      </c>
      <c r="AK24" s="26" t="str">
        <f aca="false">IF($C24="","",IF(AI24+AJ24=0,"",AI24/(AI24+AJ24)))</f>
        <v/>
      </c>
    </row>
    <row r="25" customFormat="false" ht="18" hidden="false" customHeight="true" outlineLevel="0" collapsed="false">
      <c r="A25" s="20" t="str">
        <f aca="false">IF(C25="","",ROW()-7)</f>
        <v/>
      </c>
      <c r="B25" s="21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 t="str">
        <f aca="false">IF($C25="","",COUNTIF(D25:AH25,"P"))</f>
        <v/>
      </c>
      <c r="AJ25" s="25" t="str">
        <f aca="false">IF($C25="","",COUNTIF(D25:AH25,"A"))</f>
        <v/>
      </c>
      <c r="AK25" s="26" t="str">
        <f aca="false">IF($C25="","",IF(AI25+AJ25=0,"",AI25/(AI25+AJ25)))</f>
        <v/>
      </c>
    </row>
    <row r="26" customFormat="false" ht="18" hidden="false" customHeight="true" outlineLevel="0" collapsed="false">
      <c r="A26" s="20" t="str">
        <f aca="false">IF(C26="","",ROW()-7)</f>
        <v/>
      </c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 t="str">
        <f aca="false">IF($C26="","",COUNTIF(D26:AH26,"P"))</f>
        <v/>
      </c>
      <c r="AJ26" s="25" t="str">
        <f aca="false">IF($C26="","",COUNTIF(D26:AH26,"A"))</f>
        <v/>
      </c>
      <c r="AK26" s="26" t="str">
        <f aca="false">IF($C26="","",IF(AI26+AJ26=0,"",AI26/(AI26+AJ26)))</f>
        <v/>
      </c>
    </row>
    <row r="27" customFormat="false" ht="18" hidden="false" customHeight="true" outlineLevel="0" collapsed="false">
      <c r="A27" s="20" t="str">
        <f aca="false">IF(C27="","",ROW()-7)</f>
        <v/>
      </c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4" t="str">
        <f aca="false">IF($C27="","",COUNTIF(D27:AH27,"P"))</f>
        <v/>
      </c>
      <c r="AJ27" s="25" t="str">
        <f aca="false">IF($C27="","",COUNTIF(D27:AH27,"A"))</f>
        <v/>
      </c>
      <c r="AK27" s="26" t="str">
        <f aca="false">IF($C27="","",IF(AI27+AJ27=0,"",AI27/(AI27+AJ27)))</f>
        <v/>
      </c>
    </row>
    <row r="28" customFormat="false" ht="18" hidden="false" customHeight="true" outlineLevel="0" collapsed="false">
      <c r="A28" s="20" t="str">
        <f aca="false">IF(C28="","",ROW()-7)</f>
        <v/>
      </c>
      <c r="B28" s="21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4" t="str">
        <f aca="false">IF($C28="","",COUNTIF(D28:AH28,"P"))</f>
        <v/>
      </c>
      <c r="AJ28" s="25" t="str">
        <f aca="false">IF($C28="","",COUNTIF(D28:AH28,"A"))</f>
        <v/>
      </c>
      <c r="AK28" s="26" t="str">
        <f aca="false">IF($C28="","",IF(AI28+AJ28=0,"",AI28/(AI28+AJ28)))</f>
        <v/>
      </c>
    </row>
    <row r="29" customFormat="false" ht="18" hidden="false" customHeight="true" outlineLevel="0" collapsed="false">
      <c r="A29" s="20" t="str">
        <f aca="false">IF(C29="","",ROW()-7)</f>
        <v/>
      </c>
      <c r="B29" s="21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4" t="str">
        <f aca="false">IF($C29="","",COUNTIF(D29:AH29,"P"))</f>
        <v/>
      </c>
      <c r="AJ29" s="25" t="str">
        <f aca="false">IF($C29="","",COUNTIF(D29:AH29,"A"))</f>
        <v/>
      </c>
      <c r="AK29" s="26" t="str">
        <f aca="false">IF($C29="","",IF(AI29+AJ29=0,"",AI29/(AI29+AJ29)))</f>
        <v/>
      </c>
    </row>
    <row r="30" customFormat="false" ht="18" hidden="false" customHeight="true" outlineLevel="0" collapsed="false">
      <c r="A30" s="20" t="str">
        <f aca="false">IF(C30="","",ROW()-7)</f>
        <v/>
      </c>
      <c r="B30" s="21"/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 t="str">
        <f aca="false">IF($C30="","",COUNTIF(D30:AH30,"P"))</f>
        <v/>
      </c>
      <c r="AJ30" s="25" t="str">
        <f aca="false">IF($C30="","",COUNTIF(D30:AH30,"A"))</f>
        <v/>
      </c>
      <c r="AK30" s="26" t="str">
        <f aca="false">IF($C30="","",IF(AI30+AJ30=0,"",AI30/(AI30+AJ30)))</f>
        <v/>
      </c>
    </row>
    <row r="31" customFormat="false" ht="18" hidden="false" customHeight="true" outlineLevel="0" collapsed="false">
      <c r="A31" s="20" t="str">
        <f aca="false">IF(C31="","",ROW()-7)</f>
        <v/>
      </c>
      <c r="B31" s="21"/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 t="str">
        <f aca="false">IF($C31="","",COUNTIF(D31:AH31,"P"))</f>
        <v/>
      </c>
      <c r="AJ31" s="25" t="str">
        <f aca="false">IF($C31="","",COUNTIF(D31:AH31,"A"))</f>
        <v/>
      </c>
      <c r="AK31" s="26" t="str">
        <f aca="false">IF($C31="","",IF(AI31+AJ31=0,"",AI31/(AI31+AJ31)))</f>
        <v/>
      </c>
    </row>
    <row r="32" customFormat="false" ht="18" hidden="false" customHeight="true" outlineLevel="0" collapsed="false">
      <c r="A32" s="20" t="str">
        <f aca="false">IF(C32="","",ROW()-7)</f>
        <v/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4" t="str">
        <f aca="false">IF($C32="","",COUNTIF(D32:AH32,"P"))</f>
        <v/>
      </c>
      <c r="AJ32" s="25" t="str">
        <f aca="false">IF($C32="","",COUNTIF(D32:AH32,"A"))</f>
        <v/>
      </c>
      <c r="AK32" s="26" t="str">
        <f aca="false">IF($C32="","",IF(AI32+AJ32=0,"",AI32/(AI32+AJ32)))</f>
        <v/>
      </c>
    </row>
    <row r="33" customFormat="false" ht="18" hidden="false" customHeight="true" outlineLevel="0" collapsed="false">
      <c r="A33" s="20" t="str">
        <f aca="false">IF(C33="","",ROW()-7)</f>
        <v/>
      </c>
      <c r="B33" s="21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 t="str">
        <f aca="false">IF($C33="","",COUNTIF(D33:AH33,"P"))</f>
        <v/>
      </c>
      <c r="AJ33" s="25" t="str">
        <f aca="false">IF($C33="","",COUNTIF(D33:AH33,"A"))</f>
        <v/>
      </c>
      <c r="AK33" s="26" t="str">
        <f aca="false">IF($C33="","",IF(AI33+AJ33=0,"",AI33/(AI33+AJ33)))</f>
        <v/>
      </c>
    </row>
    <row r="34" customFormat="false" ht="18" hidden="false" customHeight="true" outlineLevel="0" collapsed="false">
      <c r="A34" s="20" t="str">
        <f aca="false">IF(C34="","",ROW()-7)</f>
        <v/>
      </c>
      <c r="B34" s="21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4" t="str">
        <f aca="false">IF($C34="","",COUNTIF(D34:AH34,"P"))</f>
        <v/>
      </c>
      <c r="AJ34" s="25" t="str">
        <f aca="false">IF($C34="","",COUNTIF(D34:AH34,"A"))</f>
        <v/>
      </c>
      <c r="AK34" s="26" t="str">
        <f aca="false">IF($C34="","",IF(AI34+AJ34=0,"",AI34/(AI34+AJ34)))</f>
        <v/>
      </c>
    </row>
    <row r="35" customFormat="false" ht="18" hidden="false" customHeight="true" outlineLevel="0" collapsed="false">
      <c r="A35" s="20" t="str">
        <f aca="false">IF(C35="","",ROW()-7)</f>
        <v/>
      </c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 t="str">
        <f aca="false">IF($C35="","",COUNTIF(D35:AH35,"P"))</f>
        <v/>
      </c>
      <c r="AJ35" s="25" t="str">
        <f aca="false">IF($C35="","",COUNTIF(D35:AH35,"A"))</f>
        <v/>
      </c>
      <c r="AK35" s="26" t="str">
        <f aca="false">IF($C35="","",IF(AI35+AJ35=0,"",AI35/(AI35+AJ35)))</f>
        <v/>
      </c>
    </row>
    <row r="36" customFormat="false" ht="18" hidden="false" customHeight="true" outlineLevel="0" collapsed="false">
      <c r="A36" s="20" t="str">
        <f aca="false">IF(C36="","",ROW()-7)</f>
        <v/>
      </c>
      <c r="B36" s="21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4" t="str">
        <f aca="false">IF($C36="","",COUNTIF(D36:AH36,"P"))</f>
        <v/>
      </c>
      <c r="AJ36" s="25" t="str">
        <f aca="false">IF($C36="","",COUNTIF(D36:AH36,"A"))</f>
        <v/>
      </c>
      <c r="AK36" s="26" t="str">
        <f aca="false">IF($C36="","",IF(AI36+AJ36=0,"",AI36/(AI36+AJ36)))</f>
        <v/>
      </c>
    </row>
    <row r="37" customFormat="false" ht="18" hidden="false" customHeight="true" outlineLevel="0" collapsed="false">
      <c r="A37" s="20" t="str">
        <f aca="false">IF(C37="","",ROW()-7)</f>
        <v/>
      </c>
      <c r="B37" s="21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4" t="str">
        <f aca="false">IF($C37="","",COUNTIF(D37:AH37,"P"))</f>
        <v/>
      </c>
      <c r="AJ37" s="25" t="str">
        <f aca="false">IF($C37="","",COUNTIF(D37:AH37,"A"))</f>
        <v/>
      </c>
      <c r="AK37" s="26" t="str">
        <f aca="false">IF($C37="","",IF(AI37+AJ37=0,"",AI37/(AI37+AJ37)))</f>
        <v/>
      </c>
    </row>
    <row r="38" customFormat="false" ht="18" hidden="false" customHeight="true" outlineLevel="0" collapsed="false">
      <c r="A38" s="20" t="str">
        <f aca="false">IF(C38="","",ROW()-7)</f>
        <v/>
      </c>
      <c r="B38" s="21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4" t="str">
        <f aca="false">IF($C38="","",COUNTIF(D38:AH38,"P"))</f>
        <v/>
      </c>
      <c r="AJ38" s="25" t="str">
        <f aca="false">IF($C38="","",COUNTIF(D38:AH38,"A"))</f>
        <v/>
      </c>
      <c r="AK38" s="26" t="str">
        <f aca="false">IF($C38="","",IF(AI38+AJ38=0,"",AI38/(AI38+AJ38)))</f>
        <v/>
      </c>
    </row>
    <row r="39" customFormat="false" ht="18" hidden="false" customHeight="true" outlineLevel="0" collapsed="false">
      <c r="A39" s="20" t="str">
        <f aca="false">IF(C39="","",ROW()-7)</f>
        <v/>
      </c>
      <c r="B39" s="21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4" t="str">
        <f aca="false">IF($C39="","",COUNTIF(D39:AH39,"P"))</f>
        <v/>
      </c>
      <c r="AJ39" s="25" t="str">
        <f aca="false">IF($C39="","",COUNTIF(D39:AH39,"A"))</f>
        <v/>
      </c>
      <c r="AK39" s="26" t="str">
        <f aca="false">IF($C39="","",IF(AI39+AJ39=0,"",AI39/(AI39+AJ39)))</f>
        <v/>
      </c>
    </row>
    <row r="40" customFormat="false" ht="18" hidden="false" customHeight="true" outlineLevel="0" collapsed="false">
      <c r="A40" s="20" t="str">
        <f aca="false">IF(C40="","",ROW()-7)</f>
        <v/>
      </c>
      <c r="B40" s="21"/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 t="str">
        <f aca="false">IF($C40="","",COUNTIF(D40:AH40,"P"))</f>
        <v/>
      </c>
      <c r="AJ40" s="25" t="str">
        <f aca="false">IF($C40="","",COUNTIF(D40:AH40,"A"))</f>
        <v/>
      </c>
      <c r="AK40" s="26" t="str">
        <f aca="false">IF($C40="","",IF(AI40+AJ40=0,"",AI40/(AI40+AJ40)))</f>
        <v/>
      </c>
    </row>
    <row r="41" customFormat="false" ht="18" hidden="false" customHeight="true" outlineLevel="0" collapsed="false">
      <c r="A41" s="20" t="str">
        <f aca="false">IF(C41="","",ROW()-7)</f>
        <v/>
      </c>
      <c r="B41" s="21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 t="str">
        <f aca="false">IF($C41="","",COUNTIF(D41:AH41,"P"))</f>
        <v/>
      </c>
      <c r="AJ41" s="25" t="str">
        <f aca="false">IF($C41="","",COUNTIF(D41:AH41,"A"))</f>
        <v/>
      </c>
      <c r="AK41" s="26" t="str">
        <f aca="false">IF($C41="","",IF(AI41+AJ41=0,"",AI41/(AI41+AJ41)))</f>
        <v/>
      </c>
    </row>
    <row r="42" customFormat="false" ht="18" hidden="false" customHeight="true" outlineLevel="0" collapsed="false">
      <c r="A42" s="20" t="str">
        <f aca="false">IF(C42="","",ROW()-7)</f>
        <v/>
      </c>
      <c r="B42" s="21"/>
      <c r="C42" s="22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 t="str">
        <f aca="false">IF($C42="","",COUNTIF(D42:AH42,"P"))</f>
        <v/>
      </c>
      <c r="AJ42" s="25" t="str">
        <f aca="false">IF($C42="","",COUNTIF(D42:AH42,"A"))</f>
        <v/>
      </c>
      <c r="AK42" s="26" t="str">
        <f aca="false">IF($C42="","",IF(AI42+AJ42=0,"",AI42/(AI42+AJ42)))</f>
        <v/>
      </c>
    </row>
    <row r="43" customFormat="false" ht="18" hidden="false" customHeight="true" outlineLevel="0" collapsed="false">
      <c r="A43" s="20" t="str">
        <f aca="false">IF(C43="","",ROW()-7)</f>
        <v/>
      </c>
      <c r="B43" s="21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 t="str">
        <f aca="false">IF($C43="","",COUNTIF(D43:AH43,"P"))</f>
        <v/>
      </c>
      <c r="AJ43" s="25" t="str">
        <f aca="false">IF($C43="","",COUNTIF(D43:AH43,"A"))</f>
        <v/>
      </c>
      <c r="AK43" s="26" t="str">
        <f aca="false">IF($C43="","",IF(AI43+AJ43=0,"",AI43/(AI43+AJ43)))</f>
        <v/>
      </c>
    </row>
    <row r="44" customFormat="false" ht="18" hidden="false" customHeight="true" outlineLevel="0" collapsed="false">
      <c r="A44" s="20" t="str">
        <f aca="false">IF(C44="","",ROW()-7)</f>
        <v/>
      </c>
      <c r="B44" s="21"/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4" t="str">
        <f aca="false">IF($C44="","",COUNTIF(D44:AH44,"P"))</f>
        <v/>
      </c>
      <c r="AJ44" s="25" t="str">
        <f aca="false">IF($C44="","",COUNTIF(D44:AH44,"A"))</f>
        <v/>
      </c>
      <c r="AK44" s="26" t="str">
        <f aca="false">IF($C44="","",IF(AI44+AJ44=0,"",AI44/(AI44+AJ44)))</f>
        <v/>
      </c>
    </row>
    <row r="45" customFormat="false" ht="18" hidden="false" customHeight="true" outlineLevel="0" collapsed="false">
      <c r="A45" s="20" t="str">
        <f aca="false">IF(C45="","",ROW()-7)</f>
        <v/>
      </c>
      <c r="B45" s="21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4" t="str">
        <f aca="false">IF($C45="","",COUNTIF(D45:AH45,"P"))</f>
        <v/>
      </c>
      <c r="AJ45" s="25" t="str">
        <f aca="false">IF($C45="","",COUNTIF(D45:AH45,"A"))</f>
        <v/>
      </c>
      <c r="AK45" s="26" t="str">
        <f aca="false">IF($C45="","",IF(AI45+AJ45=0,"",AI45/(AI45+AJ45)))</f>
        <v/>
      </c>
    </row>
    <row r="46" customFormat="false" ht="18" hidden="false" customHeight="true" outlineLevel="0" collapsed="false">
      <c r="A46" s="20" t="str">
        <f aca="false">IF(C46="","",ROW()-7)</f>
        <v/>
      </c>
      <c r="B46" s="21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4" t="str">
        <f aca="false">IF($C46="","",COUNTIF(D46:AH46,"P"))</f>
        <v/>
      </c>
      <c r="AJ46" s="25" t="str">
        <f aca="false">IF($C46="","",COUNTIF(D46:AH46,"A"))</f>
        <v/>
      </c>
      <c r="AK46" s="26" t="str">
        <f aca="false">IF($C46="","",IF(AI46+AJ46=0,"",AI46/(AI46+AJ46)))</f>
        <v/>
      </c>
    </row>
    <row r="47" customFormat="false" ht="18" hidden="false" customHeight="true" outlineLevel="0" collapsed="false">
      <c r="A47" s="20" t="str">
        <f aca="false">IF(C47="","",ROW()-7)</f>
        <v/>
      </c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4" t="str">
        <f aca="false">IF($C47="","",COUNTIF(D47:AH47,"P"))</f>
        <v/>
      </c>
      <c r="AJ47" s="25" t="str">
        <f aca="false">IF($C47="","",COUNTIF(D47:AH47,"A"))</f>
        <v/>
      </c>
      <c r="AK47" s="26" t="str">
        <f aca="false">IF($C47="","",IF(AI47+AJ47=0,"",AI47/(AI47+AJ47)))</f>
        <v/>
      </c>
    </row>
    <row r="48" customFormat="false" ht="18" hidden="false" customHeight="true" outlineLevel="0" collapsed="false">
      <c r="A48" s="27" t="s">
        <v>28</v>
      </c>
      <c r="B48" s="27"/>
      <c r="C48" s="27"/>
      <c r="D48" s="28" t="str">
        <f aca="false">IF(COUNTA(D8:D47)=0,"",COUNTIF(D8:D47,"P"))</f>
        <v/>
      </c>
      <c r="E48" s="28" t="str">
        <f aca="false">IF(COUNTA(E8:E47)=0,"",COUNTIF(E8:E47,"P"))</f>
        <v/>
      </c>
      <c r="F48" s="28" t="n">
        <f aca="false">IF(COUNTA(F8:F47)=0,"",COUNTIF(F8:F47,"P"))</f>
        <v>2</v>
      </c>
      <c r="G48" s="28" t="str">
        <f aca="false">IF(COUNTA(G8:G47)=0,"",COUNTIF(G8:G47,"P"))</f>
        <v/>
      </c>
      <c r="H48" s="28" t="n">
        <f aca="false">IF(COUNTA(H8:H47)=0,"",COUNTIF(H8:H47,"P"))</f>
        <v>2</v>
      </c>
      <c r="I48" s="28" t="str">
        <f aca="false">IF(COUNTA(I8:I47)=0,"",COUNTIF(I8:I47,"P"))</f>
        <v/>
      </c>
      <c r="J48" s="28" t="n">
        <f aca="false">IF(COUNTA(J8:J47)=0,"",COUNTIF(J8:J47,"P"))</f>
        <v>3</v>
      </c>
      <c r="K48" s="28" t="str">
        <f aca="false">IF(COUNTA(K8:K47)=0,"",COUNTIF(K8:K47,"P"))</f>
        <v/>
      </c>
      <c r="L48" s="28" t="str">
        <f aca="false">IF(COUNTA(L8:L47)=0,"",COUNTIF(L8:L47,"P"))</f>
        <v/>
      </c>
      <c r="M48" s="28" t="str">
        <f aca="false">IF(COUNTA(M8:M47)=0,"",COUNTIF(M8:M47,"P"))</f>
        <v/>
      </c>
      <c r="N48" s="28" t="str">
        <f aca="false">IF(COUNTA(N8:N47)=0,"",COUNTIF(N8:N47,"P"))</f>
        <v/>
      </c>
      <c r="O48" s="28" t="str">
        <f aca="false">IF(COUNTA(O8:O47)=0,"",COUNTIF(O8:O47,"P"))</f>
        <v/>
      </c>
      <c r="P48" s="28" t="str">
        <f aca="false">IF(COUNTA(P8:P47)=0,"",COUNTIF(P8:P47,"P"))</f>
        <v/>
      </c>
      <c r="Q48" s="28" t="str">
        <f aca="false">IF(COUNTA(Q8:Q47)=0,"",COUNTIF(Q8:Q47,"P"))</f>
        <v/>
      </c>
      <c r="R48" s="28" t="str">
        <f aca="false">IF(COUNTA(R8:R47)=0,"",COUNTIF(R8:R47,"P"))</f>
        <v/>
      </c>
      <c r="S48" s="28" t="str">
        <f aca="false">IF(COUNTA(S8:S47)=0,"",COUNTIF(S8:S47,"P"))</f>
        <v/>
      </c>
      <c r="T48" s="28" t="str">
        <f aca="false">IF(COUNTA(T8:T47)=0,"",COUNTIF(T8:T47,"P"))</f>
        <v/>
      </c>
      <c r="U48" s="28" t="str">
        <f aca="false">IF(COUNTA(U8:U47)=0,"",COUNTIF(U8:U47,"P"))</f>
        <v/>
      </c>
      <c r="V48" s="28" t="str">
        <f aca="false">IF(COUNTA(V8:V47)=0,"",COUNTIF(V8:V47,"P"))</f>
        <v/>
      </c>
      <c r="W48" s="28" t="str">
        <f aca="false">IF(COUNTA(W8:W47)=0,"",COUNTIF(W8:W47,"P"))</f>
        <v/>
      </c>
      <c r="X48" s="28" t="str">
        <f aca="false">IF(COUNTA(X8:X47)=0,"",COUNTIF(X8:X47,"P"))</f>
        <v/>
      </c>
      <c r="Y48" s="28" t="str">
        <f aca="false">IF(COUNTA(Y8:Y47)=0,"",COUNTIF(Y8:Y47,"P"))</f>
        <v/>
      </c>
      <c r="Z48" s="28" t="str">
        <f aca="false">IF(COUNTA(Z8:Z47)=0,"",COUNTIF(Z8:Z47,"P"))</f>
        <v/>
      </c>
      <c r="AA48" s="28" t="str">
        <f aca="false">IF(COUNTA(AA8:AA47)=0,"",COUNTIF(AA8:AA47,"P"))</f>
        <v/>
      </c>
      <c r="AB48" s="28" t="str">
        <f aca="false">IF(COUNTA(AB8:AB47)=0,"",COUNTIF(AB8:AB47,"P"))</f>
        <v/>
      </c>
      <c r="AC48" s="28" t="str">
        <f aca="false">IF(COUNTA(AC8:AC47)=0,"",COUNTIF(AC8:AC47,"P"))</f>
        <v/>
      </c>
      <c r="AD48" s="28" t="str">
        <f aca="false">IF(COUNTA(AD8:AD47)=0,"",COUNTIF(AD8:AD47,"P"))</f>
        <v/>
      </c>
      <c r="AE48" s="28" t="str">
        <f aca="false">IF(COUNTA(AE8:AE47)=0,"",COUNTIF(AE8:AE47,"P"))</f>
        <v/>
      </c>
      <c r="AF48" s="28" t="str">
        <f aca="false">IF(COUNTA(AF8:AF47)=0,"",COUNTIF(AF8:AF47,"P"))</f>
        <v/>
      </c>
      <c r="AG48" s="28" t="str">
        <f aca="false">IF(COUNTA(AG8:AG47)=0,"",COUNTIF(AG8:AG47,"P"))</f>
        <v/>
      </c>
      <c r="AH48" s="28" t="str">
        <f aca="false">IF(COUNTA(AH8:AH47)=0,"",COUNTIF(AH8:AH47,"P"))</f>
        <v/>
      </c>
      <c r="AI48" s="29"/>
      <c r="AJ48" s="29"/>
      <c r="AK48" s="29"/>
    </row>
    <row r="50" customFormat="false" ht="12.65" hidden="false" customHeight="false" outlineLevel="0" collapsed="false">
      <c r="A50" s="30" t="s">
        <v>29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</row>
  </sheetData>
  <mergeCells count="17">
    <mergeCell ref="A1:C1"/>
    <mergeCell ref="D1:AK1"/>
    <mergeCell ref="H2:K2"/>
    <mergeCell ref="L2:W2"/>
    <mergeCell ref="Y2:AF2"/>
    <mergeCell ref="AG2:AK2"/>
    <mergeCell ref="H3:K3"/>
    <mergeCell ref="L3:W3"/>
    <mergeCell ref="Y3:AF3"/>
    <mergeCell ref="AG3:AK3"/>
    <mergeCell ref="A5:A7"/>
    <mergeCell ref="B5:B7"/>
    <mergeCell ref="C5:C7"/>
    <mergeCell ref="D5:AH5"/>
    <mergeCell ref="AI5:AK6"/>
    <mergeCell ref="A48:C48"/>
    <mergeCell ref="A50:AK50"/>
  </mergeCells>
  <conditionalFormatting sqref="D8:AH47">
    <cfRule type="expression" priority="2" aboveAverage="0" equalAverage="0" bottom="0" percent="0" rank="0" text="" dxfId="0">
      <formula>D8="P"</formula>
    </cfRule>
    <cfRule type="expression" priority="3" aboveAverage="0" equalAverage="0" bottom="0" percent="0" rank="0" text="" dxfId="1">
      <formula>D8="A"</formula>
    </cfRule>
  </conditionalFormatting>
  <conditionalFormatting sqref="D8:AH48">
    <cfRule type="expression" priority="4" aboveAverage="0" equalAverage="0" bottom="0" percent="0" rank="0" text="" dxfId="2">
      <formula>D$7=""</formula>
    </cfRule>
    <cfRule type="expression" priority="5" aboveAverage="0" equalAverage="0" bottom="0" percent="0" rank="0" text="" dxfId="3">
      <formula>D$7=TODAY()</formula>
    </cfRule>
    <cfRule type="expression" priority="6" aboveAverage="0" equalAverage="0" bottom="0" percent="0" rank="0" text="" dxfId="4">
      <formula>AND(D$7&lt;&gt;"",WEEKDAY(D$7,2)&gt;5)</formula>
    </cfRule>
  </conditionalFormatting>
  <conditionalFormatting sqref="D6:AH7">
    <cfRule type="expression" priority="7" aboveAverage="0" equalAverage="0" bottom="0" percent="0" rank="0" text="" dxfId="5">
      <formula>D$7=""</formula>
    </cfRule>
    <cfRule type="expression" priority="8" aboveAverage="0" equalAverage="0" bottom="0" percent="0" rank="0" text="" dxfId="6">
      <formula>D$7=TODAY()</formula>
    </cfRule>
    <cfRule type="expression" priority="9" aboveAverage="0" equalAverage="0" bottom="0" percent="0" rank="0" text="" dxfId="7">
      <formula>AND(D$7&lt;&gt;"",WEEKDAY(D$7,2)&gt;5)</formula>
    </cfRule>
  </conditionalFormatting>
  <conditionalFormatting sqref="AK8:AK47">
    <cfRule type="expression" priority="10" aboveAverage="0" equalAverage="0" bottom="0" percent="0" rank="0" text="" dxfId="1">
      <formula>AND(ISNUMBER(AK8),AK8&lt;$AG$3)</formula>
    </cfRule>
  </conditionalFormatting>
  <dataValidations count="2">
    <dataValidation allowBlank="true" error="Type P for present or A for absent." errorStyle="stop" errorTitle="P or A" operator="between" showDropDown="false" showErrorMessage="true" showInputMessage="false" sqref="D8:AH47" type="list">
      <formula1>"P,A"</formula1>
      <formula2>0</formula2>
    </dataValidation>
    <dataValidation allowBlank="false" error="Type the first day of the month, for example 1 Nov 2026." errorStyle="stop" errorTitle="Month" operator="greaterThan" showDropDown="false" showErrorMessage="true" showInputMessage="false" sqref="AG2" type="date">
      <formula1>36526</formula1>
      <formula2>0</formula2>
    </dataValidation>
  </dataValidations>
  <hyperlinks>
    <hyperlink ref="A50" r:id="rId1" display="Tired of typing P and A? With Presently, students scan a QR code in class and the P lands in this sheet for you: presently.click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3736A"/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</cols>
  <sheetData>
    <row r="1" customFormat="false" ht="39.75" hidden="false" customHeight="true" outlineLevel="0" collapsed="false">
      <c r="A1" s="31" t="s">
        <v>30</v>
      </c>
      <c r="B1" s="31"/>
    </row>
    <row r="3" customFormat="false" ht="33.75" hidden="false" customHeight="true" outlineLevel="0" collapsed="false">
      <c r="A3" s="32" t="s">
        <v>31</v>
      </c>
      <c r="B3" s="33" t="s">
        <v>32</v>
      </c>
    </row>
    <row r="4" customFormat="false" ht="33.75" hidden="false" customHeight="true" outlineLevel="0" collapsed="false">
      <c r="A4" s="32" t="s">
        <v>33</v>
      </c>
      <c r="B4" s="33" t="s">
        <v>34</v>
      </c>
    </row>
    <row r="5" customFormat="false" ht="33.75" hidden="false" customHeight="true" outlineLevel="0" collapsed="false">
      <c r="A5" s="32" t="s">
        <v>35</v>
      </c>
      <c r="B5" s="33" t="s">
        <v>36</v>
      </c>
    </row>
    <row r="6" customFormat="false" ht="33.75" hidden="false" customHeight="true" outlineLevel="0" collapsed="false">
      <c r="A6" s="32" t="s">
        <v>37</v>
      </c>
      <c r="B6" s="33" t="s">
        <v>38</v>
      </c>
    </row>
    <row r="7" customFormat="false" ht="33.75" hidden="false" customHeight="true" outlineLevel="0" collapsed="false">
      <c r="A7" s="32" t="s">
        <v>39</v>
      </c>
      <c r="B7" s="33" t="s">
        <v>40</v>
      </c>
    </row>
    <row r="8" customFormat="false" ht="33.75" hidden="false" customHeight="true" outlineLevel="0" collapsed="false">
      <c r="A8" s="32" t="s">
        <v>41</v>
      </c>
      <c r="B8" s="33" t="s">
        <v>42</v>
      </c>
    </row>
    <row r="10" customFormat="false" ht="30" hidden="false" customHeight="true" outlineLevel="0" collapsed="false">
      <c r="B10" s="34" t="s">
        <v>43</v>
      </c>
    </row>
    <row r="12" customFormat="false" ht="17.35" hidden="false" customHeight="false" outlineLevel="0" collapsed="false">
      <c r="B12" s="35" t="s">
        <v>44</v>
      </c>
    </row>
    <row r="13" customFormat="false" ht="33.75" hidden="false" customHeight="true" outlineLevel="0" collapsed="false">
      <c r="B13" s="33" t="s">
        <v>45</v>
      </c>
    </row>
    <row r="14" customFormat="false" ht="15" hidden="false" customHeight="false" outlineLevel="0" collapsed="false">
      <c r="B14" s="36" t="s">
        <v>46</v>
      </c>
    </row>
  </sheetData>
  <mergeCells count="1">
    <mergeCell ref="A1:B1"/>
  </mergeCells>
  <hyperlinks>
    <hyperlink ref="B14" r:id="rId1" display="presently.click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2026-10-19T15:15:37Z</dcterms:created>
  <dc:creator>Presently</dc:creator>
  <dc:description/>
  <dc:language>en-US</dc:language>
  <cp:lastModifiedBy/>
  <dcterms:modified xsi:type="dcterms:W3CDTF">2026-10-19T15:15:37Z</dcterms:modified>
  <cp:revision>0</cp:revision>
  <dc:subject/>
  <dc:title>Attendance register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